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505" yWindow="-15" windowWidth="14310" windowHeight="12840" tabRatio="946"/>
  </bookViews>
  <sheets>
    <sheet name="ВУП_вытворчым метадам" sheetId="2" r:id="rId1"/>
    <sheet name="ВУП_метад выкарыстання даходаў" sheetId="4" r:id="rId2"/>
    <sheet name="ВУП_па крыніцах даходаў" sheetId="6" r:id="rId3"/>
    <sheet name="ВУП_па крыніцах даходаў па ВЭД" sheetId="5" r:id="rId4"/>
  </sheets>
  <definedNames>
    <definedName name="_xlnm._FilterDatabase" localSheetId="3" hidden="1">'ВУП_па крыніцах даходаў па ВЭД'!$A$6:$F$32</definedName>
  </definedNames>
  <calcPr calcId="144525"/>
</workbook>
</file>

<file path=xl/calcChain.xml><?xml version="1.0" encoding="utf-8"?>
<calcChain xmlns="http://schemas.openxmlformats.org/spreadsheetml/2006/main">
  <c r="C21" i="4" l="1"/>
  <c r="B21" i="4"/>
  <c r="C17" i="4"/>
  <c r="B17" i="4"/>
  <c r="C12" i="4"/>
  <c r="B12" i="4"/>
  <c r="B9" i="4" s="1"/>
  <c r="B7" i="4" s="1"/>
  <c r="C9" i="4"/>
  <c r="C7" i="4" s="1"/>
  <c r="B31" i="5" l="1"/>
  <c r="B30" i="5"/>
  <c r="B29" i="5"/>
  <c r="B28" i="5"/>
  <c r="B27" i="5"/>
  <c r="B26" i="5"/>
  <c r="B25" i="5"/>
  <c r="B24" i="5"/>
  <c r="B23" i="5"/>
  <c r="B22" i="5"/>
  <c r="B21" i="5"/>
  <c r="B20" i="5"/>
  <c r="B19" i="5"/>
  <c r="F18" i="5"/>
  <c r="E18" i="5"/>
  <c r="B18" i="5" s="1"/>
  <c r="D18" i="5"/>
  <c r="C18" i="5"/>
  <c r="B17" i="5"/>
  <c r="B16" i="5"/>
  <c r="B15" i="5"/>
  <c r="B14" i="5"/>
  <c r="B13" i="5"/>
  <c r="B11" i="5" s="1"/>
  <c r="B12" i="5"/>
  <c r="F11" i="5"/>
  <c r="E11" i="5"/>
  <c r="D11" i="5"/>
  <c r="D10" i="5" s="1"/>
  <c r="C11" i="5"/>
  <c r="F10" i="5"/>
  <c r="E10" i="5"/>
  <c r="C10" i="5"/>
  <c r="C7" i="6"/>
  <c r="B7" i="6"/>
  <c r="C16" i="2"/>
  <c r="B16" i="2"/>
  <c r="C9" i="2"/>
  <c r="C7" i="2" s="1"/>
  <c r="B9" i="2"/>
  <c r="B7" i="2"/>
  <c r="B10" i="5" l="1"/>
  <c r="B8" i="5" s="1"/>
</calcChain>
</file>

<file path=xl/sharedStrings.xml><?xml version="1.0" encoding="utf-8"?>
<sst xmlns="http://schemas.openxmlformats.org/spreadsheetml/2006/main" count="112" uniqueCount="56">
  <si>
    <t>Валавы ўнутраны прадукт</t>
  </si>
  <si>
    <t>Валавы ўнутраны прадукт вытворчым метадам</t>
  </si>
  <si>
    <t>У бягучых цэнах</t>
  </si>
  <si>
    <t>млн. рублёў</t>
  </si>
  <si>
    <t>у працэнтах да выніку</t>
  </si>
  <si>
    <t>У супастаўных цэнах;
у працэнтах да папярэдняга года</t>
  </si>
  <si>
    <t>у тым ліку:</t>
  </si>
  <si>
    <t>Сфера вытворчасці</t>
  </si>
  <si>
    <t>Сельская, лясная і рыбная гаспадарка</t>
  </si>
  <si>
    <t>Горназдабыўная прамысловасць</t>
  </si>
  <si>
    <t>Апрацоўчая прамысловасць</t>
  </si>
  <si>
    <t>Забеспячэнне электраэнергіяй, газам, парай, гарачай вадой і кандыцыянаваным паветрам</t>
  </si>
  <si>
    <t>Водазабеспячэнне; збор, апрацоўка і выдаленне адходаў, дзейнасць па ліквідацыі забруджванняў</t>
  </si>
  <si>
    <t>Будаўніцтва</t>
  </si>
  <si>
    <t>Сфера паслуг</t>
  </si>
  <si>
    <t>Аптовы і рознiчны гандаль; рамонт аўтамабіляў і матацыклаў</t>
  </si>
  <si>
    <t>Транспартная дзейнасць, складаванне, паштовая і кур'ерская дзейнасць</t>
  </si>
  <si>
    <t xml:space="preserve">Паслугі па часоваму пражыванню і харчаванню </t>
  </si>
  <si>
    <t>Інфармацыя і сувязь</t>
  </si>
  <si>
    <t>Фінансавая і страхавая дзейнасць</t>
  </si>
  <si>
    <t>Аперацыі з нерухомай маёмасцю</t>
  </si>
  <si>
    <t>Прафесійная, навуковая і тэхнічная дзейнасць</t>
  </si>
  <si>
    <t>Дзейнасць у сферы адміністрацыйных і дапаможных паслуг</t>
  </si>
  <si>
    <t>Дзяржаўнае кіраванне</t>
  </si>
  <si>
    <t>Адукацыя</t>
  </si>
  <si>
    <t>Ахова здароўя і сацыяльныя паслугі</t>
  </si>
  <si>
    <t>Творчасць, спорт, забавы і адпачынак</t>
  </si>
  <si>
    <t>Прадастаўленне іншых відаў паслуг</t>
  </si>
  <si>
    <t>Чыстыя падаткі на прадукты</t>
  </si>
  <si>
    <t>Валавы ўнутраны прадукт метадам выкарыстання даходаў</t>
  </si>
  <si>
    <t>дзяржаўных арганізацый</t>
  </si>
  <si>
    <t>на індывідуальныя тавары і паслугі</t>
  </si>
  <si>
    <t>на калектыўныя паслугі</t>
  </si>
  <si>
    <t>валавое накапленне</t>
  </si>
  <si>
    <t>асноўнага капіталу</t>
  </si>
  <si>
    <t>змяненне запасаў матэрыяльных абаротных сродкаў</t>
  </si>
  <si>
    <t>чысты экспарт тавараў і паслуг</t>
  </si>
  <si>
    <t>статыстычнае разыходжанне</t>
  </si>
  <si>
    <t>Валавы ўнутраны прадукт па крыніцах даходаў</t>
  </si>
  <si>
    <t>аплата працы работнікаў</t>
  </si>
  <si>
    <t>чыстыя падаткі на вытворчасць і імпарт</t>
  </si>
  <si>
    <t>іншыя
падаткі на вытворчасць</t>
  </si>
  <si>
    <t>іншыя
субсідыі на вытворчасць</t>
  </si>
  <si>
    <t>валавы прыбытак і валавыя змешаныя даходы</t>
  </si>
  <si>
    <t>Валавы дададзены кошт</t>
  </si>
  <si>
    <t>экспарт тавараў і паслуг</t>
  </si>
  <si>
    <t>імпарт тавараў і паслуг</t>
  </si>
  <si>
    <t>дамашніх гаспадарак</t>
  </si>
  <si>
    <t>некамерцыйных арганізацый, якія абслугоўваюць дамашнія гаспадаркі</t>
  </si>
  <si>
    <t>па відах эканамічнай дзейнасці за 2023 год</t>
  </si>
  <si>
    <t>за 2023 год</t>
  </si>
  <si>
    <t>за 2023 год па відах эканамічнай дзейнасці</t>
  </si>
  <si>
    <t>-</t>
  </si>
  <si>
    <t>x</t>
  </si>
  <si>
    <t>расходы на канечнае спажыванне</t>
  </si>
  <si>
    <t>(у бягучых цэнах; мільёнаў рублёў)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</si>
</sst>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B_r_-;\-* #,##0.00\ _B_r_-;_-* &quot;-&quot;??\ _B_r_-;_-@_-"/>
    <numFmt numFmtId="164" formatCode="#,##0.0"/>
    <numFmt numFmtId="165" formatCode="0.0"/>
    <numFmt numFmtId="166" formatCode="_-* #,##0\ _B_r_-;\-* #,##0\ _B_r_-;_-* &quot;-&quot;??\ _B_r_-;_-@_-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wrapText="1" indent="3"/>
    </xf>
    <xf numFmtId="0" fontId="3" fillId="0" borderId="9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wrapText="1" indent="6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 vertical="top" wrapText="1"/>
    </xf>
    <xf numFmtId="0" fontId="3" fillId="0" borderId="0" xfId="0" applyFont="1" applyAlignment="1"/>
    <xf numFmtId="0" fontId="6" fillId="0" borderId="0" xfId="0" applyFont="1" applyBorder="1" applyAlignment="1">
      <alignment horizontal="justify"/>
    </xf>
    <xf numFmtId="0" fontId="0" fillId="0" borderId="0" xfId="0" applyBorder="1"/>
    <xf numFmtId="0" fontId="6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vertical="top" wrapText="1"/>
    </xf>
    <xf numFmtId="164" fontId="3" fillId="0" borderId="10" xfId="0" applyNumberFormat="1" applyFont="1" applyBorder="1" applyAlignment="1">
      <alignment horizontal="right" wrapText="1" indent="3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0" xfId="0" applyFill="1"/>
    <xf numFmtId="0" fontId="3" fillId="0" borderId="7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64" fontId="0" fillId="0" borderId="0" xfId="0" applyNumberFormat="1"/>
    <xf numFmtId="164" fontId="3" fillId="0" borderId="10" xfId="0" applyNumberFormat="1" applyFont="1" applyBorder="1" applyAlignment="1">
      <alignment horizontal="right" wrapText="1" indent="1"/>
    </xf>
    <xf numFmtId="164" fontId="3" fillId="0" borderId="12" xfId="0" applyNumberFormat="1" applyFont="1" applyBorder="1" applyAlignment="1">
      <alignment horizontal="right" wrapText="1" indent="1"/>
    </xf>
    <xf numFmtId="164" fontId="3" fillId="0" borderId="10" xfId="0" applyNumberFormat="1" applyFont="1" applyBorder="1" applyAlignment="1">
      <alignment horizontal="right" wrapText="1" indent="2"/>
    </xf>
    <xf numFmtId="164" fontId="3" fillId="0" borderId="12" xfId="0" applyNumberFormat="1" applyFont="1" applyBorder="1" applyAlignment="1">
      <alignment horizontal="right" wrapText="1" indent="2"/>
    </xf>
    <xf numFmtId="3" fontId="3" fillId="0" borderId="10" xfId="0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3" fillId="0" borderId="12" xfId="0" applyNumberFormat="1" applyFont="1" applyBorder="1" applyAlignment="1">
      <alignment horizontal="right" wrapText="1" indent="3"/>
    </xf>
    <xf numFmtId="164" fontId="3" fillId="0" borderId="10" xfId="0" applyNumberFormat="1" applyFont="1" applyBorder="1" applyAlignment="1">
      <alignment horizontal="right" wrapText="1" indent="7"/>
    </xf>
    <xf numFmtId="164" fontId="3" fillId="0" borderId="12" xfId="0" applyNumberFormat="1" applyFont="1" applyBorder="1" applyAlignment="1">
      <alignment horizontal="right" wrapText="1" indent="7"/>
    </xf>
    <xf numFmtId="3" fontId="3" fillId="0" borderId="10" xfId="0" applyNumberFormat="1" applyFont="1" applyBorder="1" applyAlignment="1">
      <alignment horizontal="right" wrapText="1" indent="5"/>
    </xf>
    <xf numFmtId="164" fontId="3" fillId="0" borderId="10" xfId="0" applyNumberFormat="1" applyFont="1" applyBorder="1" applyAlignment="1">
      <alignment horizontal="right" wrapText="1" indent="5"/>
    </xf>
    <xf numFmtId="164" fontId="3" fillId="0" borderId="12" xfId="0" applyNumberFormat="1" applyFont="1" applyBorder="1" applyAlignment="1">
      <alignment horizontal="right" wrapText="1" indent="5"/>
    </xf>
    <xf numFmtId="0" fontId="3" fillId="0" borderId="10" xfId="0" applyFont="1" applyBorder="1" applyAlignment="1">
      <alignment horizontal="right" wrapText="1" indent="1"/>
    </xf>
    <xf numFmtId="164" fontId="3" fillId="0" borderId="6" xfId="0" applyNumberFormat="1" applyFont="1" applyBorder="1" applyAlignment="1">
      <alignment horizontal="right" wrapText="1" indent="1"/>
    </xf>
    <xf numFmtId="0" fontId="3" fillId="0" borderId="6" xfId="0" applyFont="1" applyBorder="1" applyAlignment="1">
      <alignment horizontal="right" wrapText="1" indent="1"/>
    </xf>
    <xf numFmtId="0" fontId="3" fillId="0" borderId="8" xfId="0" applyFont="1" applyBorder="1" applyAlignment="1">
      <alignment horizontal="right" wrapText="1" indent="1"/>
    </xf>
    <xf numFmtId="165" fontId="3" fillId="0" borderId="6" xfId="0" applyNumberFormat="1" applyFont="1" applyBorder="1" applyAlignment="1">
      <alignment horizontal="right" wrapText="1" indent="1"/>
    </xf>
    <xf numFmtId="0" fontId="3" fillId="0" borderId="9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center" wrapText="1" indent="3"/>
    </xf>
    <xf numFmtId="0" fontId="3" fillId="0" borderId="9" xfId="0" applyFont="1" applyBorder="1" applyAlignment="1">
      <alignment horizontal="left" vertical="center" wrapText="1" indent="5"/>
    </xf>
    <xf numFmtId="0" fontId="3" fillId="0" borderId="9" xfId="0" applyFont="1" applyBorder="1" applyAlignment="1">
      <alignment horizontal="left" vertical="center" wrapText="1" indent="7"/>
    </xf>
    <xf numFmtId="0" fontId="3" fillId="0" borderId="11" xfId="0" applyFont="1" applyBorder="1" applyAlignment="1">
      <alignment vertical="center" wrapText="1"/>
    </xf>
    <xf numFmtId="0" fontId="3" fillId="0" borderId="9" xfId="0" applyFont="1" applyBorder="1" applyAlignment="1">
      <alignment horizontal="left" wrapText="1" indent="2"/>
    </xf>
    <xf numFmtId="0" fontId="3" fillId="0" borderId="11" xfId="0" applyFont="1" applyBorder="1" applyAlignment="1">
      <alignment horizontal="left" wrapText="1" indent="2"/>
    </xf>
    <xf numFmtId="166" fontId="3" fillId="0" borderId="10" xfId="1" applyNumberFormat="1" applyFont="1" applyBorder="1" applyAlignment="1">
      <alignment horizontal="right" wrapText="1" indent="2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A2" sqref="A2:D2"/>
    </sheetView>
  </sheetViews>
  <sheetFormatPr defaultRowHeight="15" x14ac:dyDescent="0.25"/>
  <cols>
    <col min="1" max="1" width="40.7109375" customWidth="1"/>
    <col min="2" max="2" width="17.7109375" customWidth="1"/>
    <col min="3" max="3" width="14.7109375" customWidth="1"/>
    <col min="4" max="4" width="26.7109375" customWidth="1"/>
  </cols>
  <sheetData>
    <row r="1" spans="1:4" ht="18" customHeight="1" x14ac:dyDescent="0.25"/>
    <row r="2" spans="1:4" ht="18" customHeight="1" x14ac:dyDescent="0.25">
      <c r="A2" s="52" t="s">
        <v>1</v>
      </c>
      <c r="B2" s="52"/>
      <c r="C2" s="52"/>
      <c r="D2" s="52"/>
    </row>
    <row r="3" spans="1:4" ht="18" customHeight="1" x14ac:dyDescent="0.25">
      <c r="A3" s="52" t="s">
        <v>49</v>
      </c>
      <c r="B3" s="52"/>
      <c r="C3" s="52"/>
      <c r="D3" s="52"/>
    </row>
    <row r="4" spans="1:4" ht="18" customHeight="1" thickBot="1" x14ac:dyDescent="0.3">
      <c r="A4" s="10"/>
    </row>
    <row r="5" spans="1:4" ht="20.100000000000001" customHeight="1" thickBot="1" x14ac:dyDescent="0.3">
      <c r="A5" s="53"/>
      <c r="B5" s="55" t="s">
        <v>2</v>
      </c>
      <c r="C5" s="56"/>
      <c r="D5" s="53" t="s">
        <v>5</v>
      </c>
    </row>
    <row r="6" spans="1:4" ht="32.1" customHeight="1" thickBot="1" x14ac:dyDescent="0.3">
      <c r="A6" s="54"/>
      <c r="B6" s="16" t="s">
        <v>3</v>
      </c>
      <c r="C6" s="16" t="s">
        <v>4</v>
      </c>
      <c r="D6" s="57"/>
    </row>
    <row r="7" spans="1:4" ht="18" customHeight="1" x14ac:dyDescent="0.25">
      <c r="A7" s="43" t="s">
        <v>0</v>
      </c>
      <c r="B7" s="28">
        <f>B9+B16+B30</f>
        <v>217968.99999999997</v>
      </c>
      <c r="C7" s="30">
        <f>C9+C16+C30</f>
        <v>100.00000000000001</v>
      </c>
      <c r="D7" s="33">
        <v>104.1</v>
      </c>
    </row>
    <row r="8" spans="1:4" ht="18" customHeight="1" x14ac:dyDescent="0.25">
      <c r="A8" s="4" t="s">
        <v>6</v>
      </c>
      <c r="B8" s="28"/>
      <c r="C8" s="15"/>
      <c r="D8" s="33"/>
    </row>
    <row r="9" spans="1:4" ht="18" customHeight="1" x14ac:dyDescent="0.25">
      <c r="A9" s="43" t="s">
        <v>7</v>
      </c>
      <c r="B9" s="28">
        <f>B10+B11+B12+B13+B14+B15</f>
        <v>84885.1</v>
      </c>
      <c r="C9" s="15">
        <f>C10+C11+C12+C13+C14+C15</f>
        <v>39</v>
      </c>
      <c r="D9" s="33">
        <v>106.5</v>
      </c>
    </row>
    <row r="10" spans="1:4" ht="33" customHeight="1" x14ac:dyDescent="0.25">
      <c r="A10" s="5" t="s">
        <v>8</v>
      </c>
      <c r="B10" s="28">
        <v>15799.7</v>
      </c>
      <c r="C10" s="15">
        <v>7.3</v>
      </c>
      <c r="D10" s="33">
        <v>100</v>
      </c>
    </row>
    <row r="11" spans="1:4" ht="18" customHeight="1" x14ac:dyDescent="0.25">
      <c r="A11" s="5" t="s">
        <v>9</v>
      </c>
      <c r="B11" s="28">
        <v>1432.2</v>
      </c>
      <c r="C11" s="15">
        <v>0.6</v>
      </c>
      <c r="D11" s="33">
        <v>104.3</v>
      </c>
    </row>
    <row r="12" spans="1:4" ht="18" customHeight="1" x14ac:dyDescent="0.25">
      <c r="A12" s="5" t="s">
        <v>10</v>
      </c>
      <c r="B12" s="28">
        <v>48300.3</v>
      </c>
      <c r="C12" s="15">
        <v>22.2</v>
      </c>
      <c r="D12" s="33">
        <v>108.8</v>
      </c>
    </row>
    <row r="13" spans="1:4" ht="48" customHeight="1" x14ac:dyDescent="0.25">
      <c r="A13" s="5" t="s">
        <v>11</v>
      </c>
      <c r="B13" s="28">
        <v>6538.7</v>
      </c>
      <c r="C13" s="15">
        <v>3</v>
      </c>
      <c r="D13" s="33">
        <v>99.3</v>
      </c>
    </row>
    <row r="14" spans="1:4" ht="48" customHeight="1" x14ac:dyDescent="0.25">
      <c r="A14" s="5" t="s">
        <v>12</v>
      </c>
      <c r="B14" s="28">
        <v>1468.8</v>
      </c>
      <c r="C14" s="15">
        <v>0.7</v>
      </c>
      <c r="D14" s="33">
        <v>101.9</v>
      </c>
    </row>
    <row r="15" spans="1:4" ht="18" customHeight="1" x14ac:dyDescent="0.25">
      <c r="A15" s="5" t="s">
        <v>13</v>
      </c>
      <c r="B15" s="28">
        <v>11345.4</v>
      </c>
      <c r="C15" s="15">
        <v>5.2</v>
      </c>
      <c r="D15" s="33">
        <v>111.1</v>
      </c>
    </row>
    <row r="16" spans="1:4" ht="18" customHeight="1" x14ac:dyDescent="0.25">
      <c r="A16" s="43" t="s">
        <v>14</v>
      </c>
      <c r="B16" s="28">
        <f>B17+B18+B19+B20+B21+B22+B23+B24+B25+B26+B27+B28+B29</f>
        <v>106380.99999999999</v>
      </c>
      <c r="C16" s="15">
        <f>C17+C18+C19+C20+C21+C22+C23+C24+C25+C26+C27+C28+C29</f>
        <v>48.800000000000011</v>
      </c>
      <c r="D16" s="33">
        <v>101.9</v>
      </c>
    </row>
    <row r="17" spans="1:4" ht="32.1" customHeight="1" x14ac:dyDescent="0.25">
      <c r="A17" s="5" t="s">
        <v>15</v>
      </c>
      <c r="B17" s="28">
        <v>21329.3</v>
      </c>
      <c r="C17" s="31">
        <v>9.8000000000000007</v>
      </c>
      <c r="D17" s="33">
        <v>112.4</v>
      </c>
    </row>
    <row r="18" spans="1:4" ht="48" customHeight="1" x14ac:dyDescent="0.25">
      <c r="A18" s="5" t="s">
        <v>16</v>
      </c>
      <c r="B18" s="28">
        <v>11265.8</v>
      </c>
      <c r="C18" s="31">
        <v>5.2</v>
      </c>
      <c r="D18" s="33">
        <v>98.8</v>
      </c>
    </row>
    <row r="19" spans="1:4" ht="32.1" customHeight="1" x14ac:dyDescent="0.25">
      <c r="A19" s="5" t="s">
        <v>17</v>
      </c>
      <c r="B19" s="28">
        <v>2344</v>
      </c>
      <c r="C19" s="15">
        <v>1.1000000000000001</v>
      </c>
      <c r="D19" s="33">
        <v>110.6</v>
      </c>
    </row>
    <row r="20" spans="1:4" ht="18" customHeight="1" x14ac:dyDescent="0.25">
      <c r="A20" s="5" t="s">
        <v>18</v>
      </c>
      <c r="B20" s="28">
        <v>11033.8</v>
      </c>
      <c r="C20" s="31">
        <v>5</v>
      </c>
      <c r="D20" s="33">
        <v>88.1</v>
      </c>
    </row>
    <row r="21" spans="1:4" ht="18" customHeight="1" x14ac:dyDescent="0.25">
      <c r="A21" s="5" t="s">
        <v>19</v>
      </c>
      <c r="B21" s="28">
        <v>8298.7999999999993</v>
      </c>
      <c r="C21" s="15">
        <v>3.8</v>
      </c>
      <c r="D21" s="33">
        <v>102.6</v>
      </c>
    </row>
    <row r="22" spans="1:4" ht="18" customHeight="1" x14ac:dyDescent="0.25">
      <c r="A22" s="5" t="s">
        <v>20</v>
      </c>
      <c r="B22" s="28">
        <v>12794</v>
      </c>
      <c r="C22" s="15">
        <v>5.9</v>
      </c>
      <c r="D22" s="33">
        <v>99.3</v>
      </c>
    </row>
    <row r="23" spans="1:4" ht="32.1" customHeight="1" x14ac:dyDescent="0.25">
      <c r="A23" s="5" t="s">
        <v>21</v>
      </c>
      <c r="B23" s="28">
        <v>5446</v>
      </c>
      <c r="C23" s="15">
        <v>2.5</v>
      </c>
      <c r="D23" s="33">
        <v>100.7</v>
      </c>
    </row>
    <row r="24" spans="1:4" ht="48" customHeight="1" x14ac:dyDescent="0.25">
      <c r="A24" s="5" t="s">
        <v>22</v>
      </c>
      <c r="B24" s="28">
        <v>3191</v>
      </c>
      <c r="C24" s="15">
        <v>1.5</v>
      </c>
      <c r="D24" s="33">
        <v>107.9</v>
      </c>
    </row>
    <row r="25" spans="1:4" ht="18" customHeight="1" x14ac:dyDescent="0.25">
      <c r="A25" s="5" t="s">
        <v>23</v>
      </c>
      <c r="B25" s="28">
        <v>8839.2000000000007</v>
      </c>
      <c r="C25" s="15">
        <v>4</v>
      </c>
      <c r="D25" s="33">
        <v>100.7</v>
      </c>
    </row>
    <row r="26" spans="1:4" ht="18" customHeight="1" x14ac:dyDescent="0.25">
      <c r="A26" s="5" t="s">
        <v>24</v>
      </c>
      <c r="B26" s="28">
        <v>9079.7999999999993</v>
      </c>
      <c r="C26" s="15">
        <v>4.2</v>
      </c>
      <c r="D26" s="33">
        <v>98.8</v>
      </c>
    </row>
    <row r="27" spans="1:4" ht="18" customHeight="1" x14ac:dyDescent="0.25">
      <c r="A27" s="5" t="s">
        <v>25</v>
      </c>
      <c r="B27" s="28">
        <v>9009.9</v>
      </c>
      <c r="C27" s="15">
        <v>4.0999999999999996</v>
      </c>
      <c r="D27" s="33">
        <v>102.5</v>
      </c>
    </row>
    <row r="28" spans="1:4" ht="32.1" customHeight="1" x14ac:dyDescent="0.25">
      <c r="A28" s="5" t="s">
        <v>26</v>
      </c>
      <c r="B28" s="28">
        <v>2215.4</v>
      </c>
      <c r="C28" s="15">
        <v>1</v>
      </c>
      <c r="D28" s="33">
        <v>107.4</v>
      </c>
    </row>
    <row r="29" spans="1:4" ht="18" customHeight="1" x14ac:dyDescent="0.25">
      <c r="A29" s="5" t="s">
        <v>27</v>
      </c>
      <c r="B29" s="28">
        <v>1534</v>
      </c>
      <c r="C29" s="15">
        <v>0.7</v>
      </c>
      <c r="D29" s="33">
        <v>110.4</v>
      </c>
    </row>
    <row r="30" spans="1:4" ht="18" customHeight="1" thickBot="1" x14ac:dyDescent="0.3">
      <c r="A30" s="44" t="s">
        <v>28</v>
      </c>
      <c r="B30" s="29">
        <v>26702.9</v>
      </c>
      <c r="C30" s="32">
        <v>12.2</v>
      </c>
      <c r="D30" s="34">
        <v>105.1</v>
      </c>
    </row>
    <row r="31" spans="1:4" ht="15.75" customHeight="1" thickTop="1" x14ac:dyDescent="0.25"/>
  </sheetData>
  <mergeCells count="5">
    <mergeCell ref="A2:D2"/>
    <mergeCell ref="A3:D3"/>
    <mergeCell ref="A5:A6"/>
    <mergeCell ref="B5:C5"/>
    <mergeCell ref="D5:D6"/>
  </mergeCells>
  <pageMargins left="0.19685039370078741" right="0.19685039370078741" top="0" bottom="0" header="0.31496062992125984" footer="0.31496062992125984"/>
  <pageSetup paperSize="9" orientation="portrait" horizontalDpi="4294967294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="90" zoomScaleNormal="90" workbookViewId="0">
      <selection activeCell="A2" sqref="A2:D2"/>
    </sheetView>
  </sheetViews>
  <sheetFormatPr defaultRowHeight="15" x14ac:dyDescent="0.25"/>
  <cols>
    <col min="1" max="1" width="36.7109375" customWidth="1"/>
    <col min="2" max="2" width="17.7109375" customWidth="1"/>
    <col min="3" max="3" width="14.7109375" customWidth="1"/>
    <col min="4" max="4" width="26.7109375" customWidth="1"/>
    <col min="7" max="7" width="9.140625" customWidth="1"/>
  </cols>
  <sheetData>
    <row r="1" spans="1:4" ht="18" customHeight="1" x14ac:dyDescent="0.25"/>
    <row r="2" spans="1:4" ht="18" customHeight="1" x14ac:dyDescent="0.25">
      <c r="A2" s="52" t="s">
        <v>29</v>
      </c>
      <c r="B2" s="52"/>
      <c r="C2" s="52"/>
      <c r="D2" s="52"/>
    </row>
    <row r="3" spans="1:4" ht="18" customHeight="1" x14ac:dyDescent="0.25">
      <c r="A3" s="52" t="s">
        <v>50</v>
      </c>
      <c r="B3" s="52"/>
      <c r="C3" s="52"/>
      <c r="D3" s="52"/>
    </row>
    <row r="4" spans="1:4" ht="18" customHeight="1" thickBot="1" x14ac:dyDescent="0.3">
      <c r="A4" s="10"/>
    </row>
    <row r="5" spans="1:4" ht="20.100000000000001" customHeight="1" thickBot="1" x14ac:dyDescent="0.3">
      <c r="A5" s="53"/>
      <c r="B5" s="55" t="s">
        <v>2</v>
      </c>
      <c r="C5" s="56"/>
      <c r="D5" s="53" t="s">
        <v>5</v>
      </c>
    </row>
    <row r="6" spans="1:4" ht="32.1" customHeight="1" thickBot="1" x14ac:dyDescent="0.3">
      <c r="A6" s="54"/>
      <c r="B6" s="16" t="s">
        <v>3</v>
      </c>
      <c r="C6" s="16" t="s">
        <v>4</v>
      </c>
      <c r="D6" s="54"/>
    </row>
    <row r="7" spans="1:4" ht="18" customHeight="1" x14ac:dyDescent="0.25">
      <c r="A7" s="17" t="s">
        <v>0</v>
      </c>
      <c r="B7" s="28">
        <f>B9+B17+B21+B24</f>
        <v>217968.99999999997</v>
      </c>
      <c r="C7" s="51">
        <f>C9+C17+C21+C24</f>
        <v>100</v>
      </c>
      <c r="D7" s="33">
        <v>104.1</v>
      </c>
    </row>
    <row r="8" spans="1:4" ht="18" customHeight="1" x14ac:dyDescent="0.25">
      <c r="A8" s="45" t="s">
        <v>6</v>
      </c>
      <c r="B8" s="28"/>
      <c r="C8" s="28"/>
      <c r="D8" s="33"/>
    </row>
    <row r="9" spans="1:4" ht="18" customHeight="1" x14ac:dyDescent="0.25">
      <c r="A9" s="17" t="s">
        <v>54</v>
      </c>
      <c r="B9" s="28">
        <f>B11+B12+B16</f>
        <v>156468.4</v>
      </c>
      <c r="C9" s="28">
        <f>C11+C12+C16</f>
        <v>71.8</v>
      </c>
      <c r="D9" s="33">
        <v>106.1</v>
      </c>
    </row>
    <row r="10" spans="1:4" ht="18" customHeight="1" x14ac:dyDescent="0.25">
      <c r="A10" s="46" t="s">
        <v>6</v>
      </c>
      <c r="B10" s="28"/>
      <c r="C10" s="28"/>
      <c r="D10" s="33"/>
    </row>
    <row r="11" spans="1:4" ht="18" customHeight="1" x14ac:dyDescent="0.25">
      <c r="A11" s="45" t="s">
        <v>47</v>
      </c>
      <c r="B11" s="28">
        <v>116057.4</v>
      </c>
      <c r="C11" s="28">
        <v>53.2</v>
      </c>
      <c r="D11" s="33">
        <v>108.2</v>
      </c>
    </row>
    <row r="12" spans="1:4" ht="18" customHeight="1" x14ac:dyDescent="0.25">
      <c r="A12" s="45" t="s">
        <v>30</v>
      </c>
      <c r="B12" s="28">
        <f>B14+B15</f>
        <v>38911.599999999999</v>
      </c>
      <c r="C12" s="28">
        <f>C14+C15</f>
        <v>17.899999999999999</v>
      </c>
      <c r="D12" s="33">
        <v>100.2</v>
      </c>
    </row>
    <row r="13" spans="1:4" ht="18" customHeight="1" x14ac:dyDescent="0.25">
      <c r="A13" s="47" t="s">
        <v>6</v>
      </c>
      <c r="B13" s="28"/>
      <c r="C13" s="28"/>
      <c r="D13" s="33"/>
    </row>
    <row r="14" spans="1:4" ht="35.1" customHeight="1" x14ac:dyDescent="0.25">
      <c r="A14" s="46" t="s">
        <v>31</v>
      </c>
      <c r="B14" s="28">
        <v>22571.8</v>
      </c>
      <c r="C14" s="28">
        <v>10.4</v>
      </c>
      <c r="D14" s="33">
        <v>99.8</v>
      </c>
    </row>
    <row r="15" spans="1:4" ht="18" customHeight="1" x14ac:dyDescent="0.25">
      <c r="A15" s="46" t="s">
        <v>32</v>
      </c>
      <c r="B15" s="28">
        <v>16339.8</v>
      </c>
      <c r="C15" s="28">
        <v>7.5</v>
      </c>
      <c r="D15" s="33">
        <v>100.7</v>
      </c>
    </row>
    <row r="16" spans="1:4" ht="50.1" customHeight="1" x14ac:dyDescent="0.25">
      <c r="A16" s="45" t="s">
        <v>48</v>
      </c>
      <c r="B16" s="28">
        <v>1499.4</v>
      </c>
      <c r="C16" s="28">
        <v>0.7</v>
      </c>
      <c r="D16" s="33">
        <v>100.5</v>
      </c>
    </row>
    <row r="17" spans="1:4" ht="18" customHeight="1" x14ac:dyDescent="0.25">
      <c r="A17" s="17" t="s">
        <v>33</v>
      </c>
      <c r="B17" s="28">
        <f>B19+B20</f>
        <v>53863.799999999996</v>
      </c>
      <c r="C17" s="28">
        <f>C19+C20</f>
        <v>24.700000000000003</v>
      </c>
      <c r="D17" s="33">
        <v>115.7</v>
      </c>
    </row>
    <row r="18" spans="1:4" ht="18" customHeight="1" x14ac:dyDescent="0.25">
      <c r="A18" s="46" t="s">
        <v>6</v>
      </c>
      <c r="B18" s="28"/>
      <c r="C18" s="28"/>
      <c r="D18" s="33"/>
    </row>
    <row r="19" spans="1:4" ht="18" customHeight="1" x14ac:dyDescent="0.25">
      <c r="A19" s="45" t="s">
        <v>34</v>
      </c>
      <c r="B19" s="28">
        <v>49163.7</v>
      </c>
      <c r="C19" s="28">
        <v>22.6</v>
      </c>
      <c r="D19" s="33">
        <v>117.2</v>
      </c>
    </row>
    <row r="20" spans="1:4" ht="50.1" customHeight="1" x14ac:dyDescent="0.25">
      <c r="A20" s="45" t="s">
        <v>35</v>
      </c>
      <c r="B20" s="28">
        <v>4700.1000000000004</v>
      </c>
      <c r="C20" s="28">
        <v>2.1</v>
      </c>
      <c r="D20" s="33" t="s">
        <v>52</v>
      </c>
    </row>
    <row r="21" spans="1:4" ht="18" customHeight="1" x14ac:dyDescent="0.25">
      <c r="A21" s="17" t="s">
        <v>36</v>
      </c>
      <c r="B21" s="28">
        <f>B22-B23</f>
        <v>1021.7999999999884</v>
      </c>
      <c r="C21" s="28">
        <f>C22-C23</f>
        <v>0.5</v>
      </c>
      <c r="D21" s="33" t="s">
        <v>52</v>
      </c>
    </row>
    <row r="22" spans="1:4" ht="18" customHeight="1" x14ac:dyDescent="0.25">
      <c r="A22" s="45" t="s">
        <v>45</v>
      </c>
      <c r="B22" s="28">
        <v>143917.79999999999</v>
      </c>
      <c r="C22" s="28">
        <v>66</v>
      </c>
      <c r="D22" s="33">
        <v>119</v>
      </c>
    </row>
    <row r="23" spans="1:4" ht="18" customHeight="1" x14ac:dyDescent="0.25">
      <c r="A23" s="45" t="s">
        <v>46</v>
      </c>
      <c r="B23" s="28">
        <v>142896</v>
      </c>
      <c r="C23" s="28">
        <v>65.5</v>
      </c>
      <c r="D23" s="33">
        <v>122.7</v>
      </c>
    </row>
    <row r="24" spans="1:4" ht="18" customHeight="1" thickBot="1" x14ac:dyDescent="0.3">
      <c r="A24" s="48" t="s">
        <v>37</v>
      </c>
      <c r="B24" s="29">
        <v>6615</v>
      </c>
      <c r="C24" s="29">
        <v>3</v>
      </c>
      <c r="D24" s="34" t="s">
        <v>52</v>
      </c>
    </row>
    <row r="25" spans="1:4" ht="15.75" customHeight="1" thickTop="1" x14ac:dyDescent="0.25"/>
  </sheetData>
  <mergeCells count="5">
    <mergeCell ref="A5:A6"/>
    <mergeCell ref="B5:C5"/>
    <mergeCell ref="D5:D6"/>
    <mergeCell ref="A2:D2"/>
    <mergeCell ref="A3:D3"/>
  </mergeCells>
  <pageMargins left="0.19685039370078741" right="0.19685039370078741" top="0" bottom="0" header="0.31496062992125984" footer="0.31496062992125984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="90" zoomScaleNormal="90" workbookViewId="0">
      <selection activeCell="A2" sqref="A2:C2"/>
    </sheetView>
  </sheetViews>
  <sheetFormatPr defaultRowHeight="15" x14ac:dyDescent="0.25"/>
  <cols>
    <col min="1" max="1" width="40.7109375" customWidth="1"/>
    <col min="2" max="3" width="18.7109375" customWidth="1"/>
  </cols>
  <sheetData>
    <row r="1" spans="1:3" ht="18" customHeight="1" x14ac:dyDescent="0.25">
      <c r="A1" s="7"/>
    </row>
    <row r="2" spans="1:3" ht="18" customHeight="1" x14ac:dyDescent="0.25">
      <c r="A2" s="52" t="s">
        <v>38</v>
      </c>
      <c r="B2" s="52"/>
      <c r="C2" s="52"/>
    </row>
    <row r="3" spans="1:3" ht="18" customHeight="1" x14ac:dyDescent="0.25">
      <c r="A3" s="52" t="s">
        <v>50</v>
      </c>
      <c r="B3" s="52"/>
      <c r="C3" s="52"/>
    </row>
    <row r="4" spans="1:3" ht="18" customHeight="1" thickBot="1" x14ac:dyDescent="0.3">
      <c r="A4" s="10"/>
    </row>
    <row r="5" spans="1:3" ht="20.100000000000001" customHeight="1" thickBot="1" x14ac:dyDescent="0.3">
      <c r="A5" s="23"/>
      <c r="B5" s="55" t="s">
        <v>2</v>
      </c>
      <c r="C5" s="56"/>
    </row>
    <row r="6" spans="1:3" ht="32.1" customHeight="1" thickBot="1" x14ac:dyDescent="0.3">
      <c r="A6" s="24"/>
      <c r="B6" s="3" t="s">
        <v>3</v>
      </c>
      <c r="C6" s="3" t="s">
        <v>4</v>
      </c>
    </row>
    <row r="7" spans="1:3" ht="18" customHeight="1" x14ac:dyDescent="0.25">
      <c r="A7" s="43" t="s">
        <v>0</v>
      </c>
      <c r="B7" s="28">
        <f>B9+B10+B11</f>
        <v>217969</v>
      </c>
      <c r="C7" s="35">
        <f>C9+C10+C11</f>
        <v>100</v>
      </c>
    </row>
    <row r="8" spans="1:3" ht="18" customHeight="1" x14ac:dyDescent="0.25">
      <c r="A8" s="6" t="s">
        <v>6</v>
      </c>
      <c r="B8" s="28"/>
      <c r="C8" s="36"/>
    </row>
    <row r="9" spans="1:3" ht="18" customHeight="1" x14ac:dyDescent="0.25">
      <c r="A9" s="49" t="s">
        <v>39</v>
      </c>
      <c r="B9" s="28">
        <v>106656.9</v>
      </c>
      <c r="C9" s="36">
        <v>48.9</v>
      </c>
    </row>
    <row r="10" spans="1:3" ht="35.1" customHeight="1" x14ac:dyDescent="0.25">
      <c r="A10" s="49" t="s">
        <v>40</v>
      </c>
      <c r="B10" s="28">
        <v>28280.7</v>
      </c>
      <c r="C10" s="36">
        <v>13</v>
      </c>
    </row>
    <row r="11" spans="1:3" ht="35.1" customHeight="1" thickBot="1" x14ac:dyDescent="0.3">
      <c r="A11" s="50" t="s">
        <v>43</v>
      </c>
      <c r="B11" s="29">
        <v>83031.399999999994</v>
      </c>
      <c r="C11" s="37">
        <v>38.1</v>
      </c>
    </row>
    <row r="12" spans="1:3" ht="16.5" thickTop="1" x14ac:dyDescent="0.25">
      <c r="A12" s="2"/>
    </row>
    <row r="13" spans="1:3" x14ac:dyDescent="0.25">
      <c r="A13" s="8"/>
    </row>
    <row r="14" spans="1:3" x14ac:dyDescent="0.25">
      <c r="A14" s="11"/>
      <c r="B14" s="12"/>
    </row>
    <row r="15" spans="1:3" x14ac:dyDescent="0.25">
      <c r="A15" s="13"/>
      <c r="B15" s="14"/>
    </row>
    <row r="16" spans="1:3" x14ac:dyDescent="0.25">
      <c r="A16" s="9"/>
      <c r="B16" s="9"/>
    </row>
    <row r="17" spans="1:2" x14ac:dyDescent="0.25">
      <c r="A17" s="9"/>
      <c r="B17" s="9"/>
    </row>
    <row r="18" spans="1:2" ht="15.75" x14ac:dyDescent="0.25">
      <c r="A18" s="1"/>
    </row>
  </sheetData>
  <mergeCells count="3">
    <mergeCell ref="A2:C2"/>
    <mergeCell ref="A3:C3"/>
    <mergeCell ref="B5:C5"/>
  </mergeCells>
  <pageMargins left="0.78740157480314965" right="0.78740157480314965" top="0" bottom="0" header="0.31496062992125984" footer="0.31496062992125984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90" zoomScaleNormal="90" workbookViewId="0">
      <selection activeCell="A2" sqref="A2:F2"/>
    </sheetView>
  </sheetViews>
  <sheetFormatPr defaultRowHeight="15" x14ac:dyDescent="0.25"/>
  <cols>
    <col min="1" max="1" width="33.7109375" customWidth="1"/>
    <col min="2" max="6" width="15.7109375" customWidth="1"/>
  </cols>
  <sheetData>
    <row r="1" spans="1:7" ht="18" customHeight="1" x14ac:dyDescent="0.25"/>
    <row r="2" spans="1:7" ht="18" customHeight="1" x14ac:dyDescent="0.25">
      <c r="A2" s="52" t="s">
        <v>38</v>
      </c>
      <c r="B2" s="52"/>
      <c r="C2" s="52"/>
      <c r="D2" s="52"/>
      <c r="E2" s="52"/>
      <c r="F2" s="52"/>
    </row>
    <row r="3" spans="1:7" ht="18" customHeight="1" x14ac:dyDescent="0.25">
      <c r="A3" s="52" t="s">
        <v>51</v>
      </c>
      <c r="B3" s="52"/>
      <c r="C3" s="52"/>
      <c r="D3" s="52"/>
      <c r="E3" s="52"/>
      <c r="F3" s="52"/>
    </row>
    <row r="4" spans="1:7" ht="18" customHeight="1" x14ac:dyDescent="0.25">
      <c r="A4" s="65" t="s">
        <v>55</v>
      </c>
      <c r="B4" s="65"/>
      <c r="C4" s="65"/>
      <c r="D4" s="65"/>
      <c r="E4" s="65"/>
      <c r="F4" s="65"/>
    </row>
    <row r="5" spans="1:7" ht="18" customHeight="1" thickBot="1" x14ac:dyDescent="0.3">
      <c r="A5" s="10"/>
    </row>
    <row r="6" spans="1:7" s="19" customFormat="1" ht="15.95" customHeight="1" thickBot="1" x14ac:dyDescent="0.3">
      <c r="A6" s="58"/>
      <c r="B6" s="63" t="s">
        <v>44</v>
      </c>
      <c r="C6" s="60" t="s">
        <v>6</v>
      </c>
      <c r="D6" s="61"/>
      <c r="E6" s="61"/>
      <c r="F6" s="62"/>
    </row>
    <row r="7" spans="1:7" s="19" customFormat="1" ht="81" customHeight="1" thickBot="1" x14ac:dyDescent="0.3">
      <c r="A7" s="59"/>
      <c r="B7" s="64"/>
      <c r="C7" s="20" t="s">
        <v>39</v>
      </c>
      <c r="D7" s="21" t="s">
        <v>41</v>
      </c>
      <c r="E7" s="21" t="s">
        <v>42</v>
      </c>
      <c r="F7" s="22" t="s">
        <v>43</v>
      </c>
    </row>
    <row r="8" spans="1:7" ht="18" customHeight="1" x14ac:dyDescent="0.25">
      <c r="A8" s="43" t="s">
        <v>0</v>
      </c>
      <c r="B8" s="26">
        <f>B10+B32</f>
        <v>217969</v>
      </c>
      <c r="C8" s="38" t="s">
        <v>53</v>
      </c>
      <c r="D8" s="38" t="s">
        <v>53</v>
      </c>
      <c r="E8" s="38" t="s">
        <v>53</v>
      </c>
      <c r="F8" s="38" t="s">
        <v>53</v>
      </c>
    </row>
    <row r="9" spans="1:7" ht="18" customHeight="1" x14ac:dyDescent="0.25">
      <c r="A9" s="4" t="s">
        <v>6</v>
      </c>
      <c r="B9" s="26"/>
      <c r="C9" s="38"/>
      <c r="D9" s="38"/>
      <c r="E9" s="38"/>
      <c r="F9" s="38"/>
    </row>
    <row r="10" spans="1:7" ht="18" customHeight="1" x14ac:dyDescent="0.25">
      <c r="A10" s="18" t="s">
        <v>44</v>
      </c>
      <c r="B10" s="26">
        <f>B11+B18</f>
        <v>191266.1</v>
      </c>
      <c r="C10" s="39">
        <f>C11+C18</f>
        <v>106656.9</v>
      </c>
      <c r="D10" s="39">
        <f>D11+D18</f>
        <v>2542.4</v>
      </c>
      <c r="E10" s="39">
        <f>E11+E18</f>
        <v>964.60000000000014</v>
      </c>
      <c r="F10" s="39">
        <f>F11+F18</f>
        <v>83031.399999999994</v>
      </c>
    </row>
    <row r="11" spans="1:7" ht="18" customHeight="1" x14ac:dyDescent="0.25">
      <c r="A11" s="43" t="s">
        <v>7</v>
      </c>
      <c r="B11" s="26">
        <f>B12+B13+B14+B15+B16+B17</f>
        <v>84885.1</v>
      </c>
      <c r="C11" s="26">
        <f>C12+C13+C14+C15+C16+C17</f>
        <v>41379.800000000003</v>
      </c>
      <c r="D11" s="26">
        <f>D12+D13+D14+D15+D16+D17</f>
        <v>1547.5</v>
      </c>
      <c r="E11" s="26">
        <f>E12+E13+E14+E15+E16+E17</f>
        <v>167.10000000000002</v>
      </c>
      <c r="F11" s="26">
        <f>F12+F13+F14+F15+F16+F17</f>
        <v>42124.899999999994</v>
      </c>
      <c r="G11" s="25"/>
    </row>
    <row r="12" spans="1:7" ht="33" customHeight="1" x14ac:dyDescent="0.25">
      <c r="A12" s="5" t="s">
        <v>8</v>
      </c>
      <c r="B12" s="26">
        <f t="shared" ref="B12:B20" si="0">C12+D12-E12+F12</f>
        <v>15799.7</v>
      </c>
      <c r="C12" s="26">
        <v>7163.6</v>
      </c>
      <c r="D12" s="26">
        <v>59.3</v>
      </c>
      <c r="E12" s="26">
        <v>116.1</v>
      </c>
      <c r="F12" s="26">
        <v>8692.9</v>
      </c>
    </row>
    <row r="13" spans="1:7" ht="33" customHeight="1" x14ac:dyDescent="0.25">
      <c r="A13" s="5" t="s">
        <v>9</v>
      </c>
      <c r="B13" s="26">
        <f t="shared" si="0"/>
        <v>1432.2</v>
      </c>
      <c r="C13" s="26">
        <v>567.5</v>
      </c>
      <c r="D13" s="26">
        <v>109.7</v>
      </c>
      <c r="E13" s="26">
        <v>0.6</v>
      </c>
      <c r="F13" s="26">
        <v>755.6</v>
      </c>
    </row>
    <row r="14" spans="1:7" ht="18" customHeight="1" x14ac:dyDescent="0.25">
      <c r="A14" s="5" t="s">
        <v>10</v>
      </c>
      <c r="B14" s="26">
        <f t="shared" si="0"/>
        <v>48300.3</v>
      </c>
      <c r="C14" s="26">
        <v>23713.200000000001</v>
      </c>
      <c r="D14" s="26">
        <v>866.1</v>
      </c>
      <c r="E14" s="26">
        <v>25</v>
      </c>
      <c r="F14" s="26">
        <v>23746</v>
      </c>
    </row>
    <row r="15" spans="1:7" ht="62.1" customHeight="1" x14ac:dyDescent="0.25">
      <c r="A15" s="5" t="s">
        <v>11</v>
      </c>
      <c r="B15" s="26">
        <f t="shared" si="0"/>
        <v>6538.7</v>
      </c>
      <c r="C15" s="26">
        <v>2976.4</v>
      </c>
      <c r="D15" s="26">
        <v>289.89999999999998</v>
      </c>
      <c r="E15" s="26">
        <v>8.8000000000000007</v>
      </c>
      <c r="F15" s="26">
        <v>3281.2</v>
      </c>
    </row>
    <row r="16" spans="1:7" ht="62.1" customHeight="1" x14ac:dyDescent="0.25">
      <c r="A16" s="5" t="s">
        <v>12</v>
      </c>
      <c r="B16" s="26">
        <f t="shared" si="0"/>
        <v>1468.8000000000002</v>
      </c>
      <c r="C16" s="26">
        <v>895.6</v>
      </c>
      <c r="D16" s="26">
        <v>68.400000000000006</v>
      </c>
      <c r="E16" s="26">
        <v>0.8</v>
      </c>
      <c r="F16" s="26">
        <v>505.6</v>
      </c>
    </row>
    <row r="17" spans="1:6" ht="18" customHeight="1" x14ac:dyDescent="0.25">
      <c r="A17" s="5" t="s">
        <v>13</v>
      </c>
      <c r="B17" s="26">
        <f t="shared" si="0"/>
        <v>11345.400000000001</v>
      </c>
      <c r="C17" s="26">
        <v>6063.5</v>
      </c>
      <c r="D17" s="26">
        <v>154.1</v>
      </c>
      <c r="E17" s="26">
        <v>15.8</v>
      </c>
      <c r="F17" s="26">
        <v>5143.6000000000004</v>
      </c>
    </row>
    <row r="18" spans="1:6" ht="18" customHeight="1" x14ac:dyDescent="0.25">
      <c r="A18" s="43" t="s">
        <v>14</v>
      </c>
      <c r="B18" s="26">
        <f t="shared" si="0"/>
        <v>106381</v>
      </c>
      <c r="C18" s="26">
        <f>C19+C20+C21+C22+C23+C24+C25+C26+C27+C28+C29+C30+C31</f>
        <v>65277.1</v>
      </c>
      <c r="D18" s="26">
        <f>D19+D20+D21+D22+D23+D24+D25+D26+D27+D28+D29+D30+D31</f>
        <v>994.9</v>
      </c>
      <c r="E18" s="26">
        <f>E19+E20+E22+E23+E24+E25+E26+E29+E30+E31</f>
        <v>797.50000000000011</v>
      </c>
      <c r="F18" s="26">
        <f>F19+F20+F21+F22+F23+F24+F25+F26+F27+F28+F29+F30+F31</f>
        <v>40906.5</v>
      </c>
    </row>
    <row r="19" spans="1:6" ht="48" customHeight="1" x14ac:dyDescent="0.25">
      <c r="A19" s="5" t="s">
        <v>15</v>
      </c>
      <c r="B19" s="26">
        <f t="shared" si="0"/>
        <v>21329.300000000003</v>
      </c>
      <c r="C19" s="26">
        <v>12808.5</v>
      </c>
      <c r="D19" s="26">
        <v>265.7</v>
      </c>
      <c r="E19" s="26">
        <v>0.1</v>
      </c>
      <c r="F19" s="26">
        <v>8255.2000000000007</v>
      </c>
    </row>
    <row r="20" spans="1:6" ht="48" customHeight="1" x14ac:dyDescent="0.25">
      <c r="A20" s="5" t="s">
        <v>16</v>
      </c>
      <c r="B20" s="26">
        <f t="shared" si="0"/>
        <v>11265.8</v>
      </c>
      <c r="C20" s="26">
        <v>6440.5</v>
      </c>
      <c r="D20" s="26">
        <v>350.3</v>
      </c>
      <c r="E20" s="26">
        <v>41.2</v>
      </c>
      <c r="F20" s="26">
        <v>4516.2</v>
      </c>
    </row>
    <row r="21" spans="1:6" ht="33" customHeight="1" x14ac:dyDescent="0.25">
      <c r="A21" s="5" t="s">
        <v>17</v>
      </c>
      <c r="B21" s="26">
        <f>C21+D21+F21</f>
        <v>2344</v>
      </c>
      <c r="C21" s="26">
        <v>1581.8</v>
      </c>
      <c r="D21" s="26">
        <v>29.6</v>
      </c>
      <c r="E21" s="26" t="s">
        <v>52</v>
      </c>
      <c r="F21" s="26">
        <v>732.6</v>
      </c>
    </row>
    <row r="22" spans="1:6" ht="18" customHeight="1" x14ac:dyDescent="0.25">
      <c r="A22" s="5" t="s">
        <v>18</v>
      </c>
      <c r="B22" s="26">
        <f>C22+D22-E22+F22</f>
        <v>11033.8</v>
      </c>
      <c r="C22" s="26">
        <v>8594.5</v>
      </c>
      <c r="D22" s="26">
        <v>129.4</v>
      </c>
      <c r="E22" s="26">
        <v>64.3</v>
      </c>
      <c r="F22" s="26">
        <v>2374.1999999999998</v>
      </c>
    </row>
    <row r="23" spans="1:6" ht="33" customHeight="1" x14ac:dyDescent="0.25">
      <c r="A23" s="5" t="s">
        <v>19</v>
      </c>
      <c r="B23" s="26">
        <f>C23+D23-E23+F23</f>
        <v>8298.7999999999993</v>
      </c>
      <c r="C23" s="26">
        <v>2725.3</v>
      </c>
      <c r="D23" s="26">
        <v>30.2</v>
      </c>
      <c r="E23" s="26">
        <v>685.1</v>
      </c>
      <c r="F23" s="26">
        <v>6228.4</v>
      </c>
    </row>
    <row r="24" spans="1:6" ht="33" customHeight="1" x14ac:dyDescent="0.25">
      <c r="A24" s="5" t="s">
        <v>20</v>
      </c>
      <c r="B24" s="26">
        <f>C24+D24-E24+F24</f>
        <v>12794</v>
      </c>
      <c r="C24" s="26">
        <v>1287.2</v>
      </c>
      <c r="D24" s="26">
        <v>70.7</v>
      </c>
      <c r="E24" s="26">
        <v>0.1</v>
      </c>
      <c r="F24" s="26">
        <v>11436.2</v>
      </c>
    </row>
    <row r="25" spans="1:6" ht="33" customHeight="1" x14ac:dyDescent="0.25">
      <c r="A25" s="5" t="s">
        <v>21</v>
      </c>
      <c r="B25" s="26">
        <f>C25+D25-E25+F25</f>
        <v>5446</v>
      </c>
      <c r="C25" s="26">
        <v>4254.5</v>
      </c>
      <c r="D25" s="26">
        <v>65.400000000000006</v>
      </c>
      <c r="E25" s="26">
        <v>1.2</v>
      </c>
      <c r="F25" s="26">
        <v>1127.3</v>
      </c>
    </row>
    <row r="26" spans="1:6" ht="48" customHeight="1" x14ac:dyDescent="0.25">
      <c r="A26" s="5" t="s">
        <v>22</v>
      </c>
      <c r="B26" s="26">
        <f>C26+D26-E26+F26</f>
        <v>3191</v>
      </c>
      <c r="C26" s="26">
        <v>1821.7</v>
      </c>
      <c r="D26" s="26">
        <v>21.9</v>
      </c>
      <c r="E26" s="26">
        <v>0</v>
      </c>
      <c r="F26" s="26">
        <v>1347.4</v>
      </c>
    </row>
    <row r="27" spans="1:6" ht="18" customHeight="1" x14ac:dyDescent="0.25">
      <c r="A27" s="5" t="s">
        <v>23</v>
      </c>
      <c r="B27" s="26">
        <f>C27+D27+F27</f>
        <v>8839.2000000000007</v>
      </c>
      <c r="C27" s="26">
        <v>7686.1</v>
      </c>
      <c r="D27" s="26">
        <v>8.4</v>
      </c>
      <c r="E27" s="26" t="s">
        <v>52</v>
      </c>
      <c r="F27" s="26">
        <v>1144.7</v>
      </c>
    </row>
    <row r="28" spans="1:6" ht="18" customHeight="1" x14ac:dyDescent="0.25">
      <c r="A28" s="5" t="s">
        <v>24</v>
      </c>
      <c r="B28" s="26">
        <f>C28+D28+F28</f>
        <v>9079.7999999999993</v>
      </c>
      <c r="C28" s="26">
        <v>7903.9</v>
      </c>
      <c r="D28" s="26">
        <v>2.5</v>
      </c>
      <c r="E28" s="26" t="s">
        <v>52</v>
      </c>
      <c r="F28" s="26">
        <v>1173.4000000000001</v>
      </c>
    </row>
    <row r="29" spans="1:6" ht="33" customHeight="1" x14ac:dyDescent="0.25">
      <c r="A29" s="5" t="s">
        <v>25</v>
      </c>
      <c r="B29" s="26">
        <f>C29+D29-E29+F29</f>
        <v>9009.9</v>
      </c>
      <c r="C29" s="26">
        <v>7800.5</v>
      </c>
      <c r="D29" s="40">
        <v>2.8</v>
      </c>
      <c r="E29" s="40">
        <v>0.1</v>
      </c>
      <c r="F29" s="26">
        <v>1206.7</v>
      </c>
    </row>
    <row r="30" spans="1:6" ht="33" customHeight="1" x14ac:dyDescent="0.25">
      <c r="A30" s="5" t="s">
        <v>26</v>
      </c>
      <c r="B30" s="26">
        <f>C30+D30-E30+F30</f>
        <v>2215.3999999999996</v>
      </c>
      <c r="C30" s="26">
        <v>1484.3</v>
      </c>
      <c r="D30" s="40">
        <v>8.3000000000000007</v>
      </c>
      <c r="E30" s="40">
        <v>5.4</v>
      </c>
      <c r="F30" s="40">
        <v>728.2</v>
      </c>
    </row>
    <row r="31" spans="1:6" ht="33" customHeight="1" x14ac:dyDescent="0.25">
      <c r="A31" s="5" t="s">
        <v>27</v>
      </c>
      <c r="B31" s="26">
        <f>C31+D31-E31+F31</f>
        <v>1534</v>
      </c>
      <c r="C31" s="42">
        <v>888.3</v>
      </c>
      <c r="D31" s="42">
        <v>9.6999999999999993</v>
      </c>
      <c r="E31" s="26">
        <v>0</v>
      </c>
      <c r="F31" s="42">
        <v>636</v>
      </c>
    </row>
    <row r="32" spans="1:6" ht="18" customHeight="1" thickBot="1" x14ac:dyDescent="0.3">
      <c r="A32" s="44" t="s">
        <v>28</v>
      </c>
      <c r="B32" s="27">
        <v>26702.9</v>
      </c>
      <c r="C32" s="41" t="s">
        <v>53</v>
      </c>
      <c r="D32" s="41" t="s">
        <v>53</v>
      </c>
      <c r="E32" s="41" t="s">
        <v>53</v>
      </c>
      <c r="F32" s="41" t="s">
        <v>53</v>
      </c>
    </row>
    <row r="33" ht="15.75" thickTop="1" x14ac:dyDescent="0.25"/>
  </sheetData>
  <mergeCells count="6">
    <mergeCell ref="A6:A7"/>
    <mergeCell ref="C6:F6"/>
    <mergeCell ref="B6:B7"/>
    <mergeCell ref="A2:F2"/>
    <mergeCell ref="A3:F3"/>
    <mergeCell ref="A4:F4"/>
  </mergeCells>
  <pageMargins left="0" right="0" top="0" bottom="0" header="0.31496062992125984" footer="0.31496062992125984"/>
  <pageSetup paperSize="9" scale="88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ВУП_вытворчым метадам</vt:lpstr>
      <vt:lpstr>ВУП_метад выкарыстання даходаў</vt:lpstr>
      <vt:lpstr>ВУП_па крыніцах даходаў</vt:lpstr>
      <vt:lpstr>ВУП_па крыніцах даходаў па ВЭД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2024-12-27T07:02:09Z</dcterms:modified>
</cp:coreProperties>
</file>